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8195" windowHeight="121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'Sheet1'!$A$1:$K$19</definedName>
  </definedNames>
  <calcPr fullCalcOnLoad="1"/>
</workbook>
</file>

<file path=xl/comments1.xml><?xml version="1.0" encoding="utf-8"?>
<comments xmlns="http://schemas.openxmlformats.org/spreadsheetml/2006/main">
  <authors>
    <author>MKM</author>
  </authors>
  <commentList>
    <comment ref="F6" authorId="0">
      <text>
        <r>
          <rPr>
            <b/>
            <sz val="9"/>
            <rFont val="Tahoma"/>
            <family val="0"/>
          </rPr>
          <t>Fill Value here only if Allowance value in result are not correct</t>
        </r>
      </text>
    </comment>
  </commentList>
</comments>
</file>

<file path=xl/sharedStrings.xml><?xml version="1.0" encoding="utf-8"?>
<sst xmlns="http://schemas.openxmlformats.org/spreadsheetml/2006/main" count="24" uniqueCount="21">
  <si>
    <t>DA</t>
  </si>
  <si>
    <t>HRA</t>
  </si>
  <si>
    <t>TA</t>
  </si>
  <si>
    <t>Total Pay</t>
  </si>
  <si>
    <t>City Type</t>
  </si>
  <si>
    <t>Present Basic Pay</t>
  </si>
  <si>
    <t>No</t>
  </si>
  <si>
    <t>Existing Pay</t>
  </si>
  <si>
    <t>New Pay</t>
  </si>
  <si>
    <t>Summary</t>
  </si>
  <si>
    <t>Fill Yellow Cell</t>
  </si>
  <si>
    <t>Pay Hike</t>
  </si>
  <si>
    <t>Basic Pay</t>
  </si>
  <si>
    <t>Class-A1</t>
  </si>
  <si>
    <t>PU/SU Allowance</t>
  </si>
  <si>
    <t>Other Allowance</t>
  </si>
  <si>
    <t>By M.K.Morodia, Circle Secy. AIBSNLEA, Rajasthan, Mo.9413395858</t>
  </si>
  <si>
    <t>Quarter Occupied</t>
  </si>
  <si>
    <t>78.2 IDA Pay Fitment Calculator:</t>
  </si>
  <si>
    <t>Note:- Only DA will be paid on 78.2 fitment pay(New Basic) rest allowances will be paid on 68.8 fitment pay(Existing Basic)</t>
  </si>
  <si>
    <t>Salary June-13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</si>
</sst>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60"/>
      <name val="Calibri"/>
      <family val="2"/>
    </font>
    <font>
      <b/>
      <sz val="11"/>
      <color indexed="28"/>
      <name val="Calibri"/>
      <family val="2"/>
    </font>
    <font>
      <b/>
      <sz val="18"/>
      <color indexed="30"/>
      <name val="Calibri"/>
      <family val="2"/>
    </font>
    <font>
      <sz val="18"/>
      <color indexed="8"/>
      <name val="Calibri"/>
      <family val="2"/>
    </font>
    <font>
      <b/>
      <sz val="18"/>
      <color indexed="53"/>
      <name val="Calibri"/>
      <family val="2"/>
    </font>
    <font>
      <b/>
      <sz val="14"/>
      <color indexed="17"/>
      <name val="Calibri"/>
      <family val="2"/>
    </font>
    <font>
      <b/>
      <sz val="14"/>
      <color indexed="14"/>
      <name val="Calibri"/>
      <family val="2"/>
    </font>
    <font>
      <b/>
      <sz val="14"/>
      <color indexed="56"/>
      <name val="Calibri"/>
      <family val="2"/>
    </font>
    <font>
      <b/>
      <sz val="14"/>
      <color indexed="60"/>
      <name val="Calibri"/>
      <family val="2"/>
    </font>
    <font>
      <b/>
      <sz val="14"/>
      <color indexed="4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C00000"/>
      <name val="Calibri"/>
      <family val="2"/>
    </font>
    <font>
      <b/>
      <sz val="11"/>
      <color rgb="FF660066"/>
      <name val="Calibri"/>
      <family val="2"/>
    </font>
    <font>
      <b/>
      <sz val="18"/>
      <color rgb="FF0070C0"/>
      <name val="Calibri"/>
      <family val="2"/>
    </font>
    <font>
      <sz val="18"/>
      <color theme="1"/>
      <name val="Calibri"/>
      <family val="2"/>
    </font>
    <font>
      <b/>
      <sz val="18"/>
      <color theme="9" tint="-0.24997000396251678"/>
      <name val="Calibri"/>
      <family val="2"/>
    </font>
    <font>
      <b/>
      <sz val="14"/>
      <color rgb="FF006600"/>
      <name val="Calibri"/>
      <family val="2"/>
    </font>
    <font>
      <b/>
      <sz val="14"/>
      <color rgb="FFCC00CC"/>
      <name val="Calibri"/>
      <family val="2"/>
    </font>
    <font>
      <b/>
      <sz val="14"/>
      <color rgb="FF002060"/>
      <name val="Calibri"/>
      <family val="2"/>
    </font>
    <font>
      <b/>
      <sz val="14"/>
      <color rgb="FFC00000"/>
      <name val="Calibri"/>
      <family val="2"/>
    </font>
    <font>
      <b/>
      <sz val="14"/>
      <color rgb="FF00B0F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Fill="1" applyAlignment="1" applyProtection="1">
      <alignment/>
      <protection hidden="1"/>
    </xf>
    <xf numFmtId="0" fontId="43" fillId="0" borderId="0" xfId="0" applyFont="1" applyFill="1" applyAlignment="1" applyProtection="1">
      <alignment/>
      <protection hidden="1"/>
    </xf>
    <xf numFmtId="0" fontId="45" fillId="0" borderId="0" xfId="0" applyFont="1" applyFill="1" applyAlignment="1" applyProtection="1">
      <alignment horizontal="right"/>
      <protection hidden="1"/>
    </xf>
    <xf numFmtId="0" fontId="46" fillId="0" borderId="0" xfId="0" applyFont="1" applyFill="1" applyAlignment="1" applyProtection="1">
      <alignment/>
      <protection hidden="1"/>
    </xf>
    <xf numFmtId="0" fontId="47" fillId="0" borderId="0" xfId="0" applyFont="1" applyFill="1" applyAlignment="1" applyProtection="1">
      <alignment vertical="center"/>
      <protection hidden="1"/>
    </xf>
    <xf numFmtId="0" fontId="48" fillId="0" borderId="0" xfId="0" applyFont="1" applyFill="1" applyAlignment="1" applyProtection="1">
      <alignment/>
      <protection hidden="1"/>
    </xf>
    <xf numFmtId="0" fontId="49" fillId="0" borderId="0" xfId="0" applyFont="1" applyFill="1" applyAlignment="1" applyProtection="1">
      <alignment vertical="center"/>
      <protection hidden="1"/>
    </xf>
    <xf numFmtId="0" fontId="50" fillId="33" borderId="10" xfId="0" applyFont="1" applyFill="1" applyBorder="1" applyAlignment="1" applyProtection="1">
      <alignment horizontal="center" vertical="center" wrapText="1"/>
      <protection/>
    </xf>
    <xf numFmtId="3" fontId="51" fillId="32" borderId="10" xfId="0" applyNumberFormat="1" applyFont="1" applyFill="1" applyBorder="1" applyAlignment="1" applyProtection="1">
      <alignment horizontal="center" vertical="center"/>
      <protection locked="0"/>
    </xf>
    <xf numFmtId="0" fontId="52" fillId="33" borderId="10" xfId="0" applyFont="1" applyFill="1" applyBorder="1" applyAlignment="1" applyProtection="1">
      <alignment horizontal="left" vertical="center" wrapText="1" indent="1"/>
      <protection hidden="1"/>
    </xf>
    <xf numFmtId="0" fontId="52" fillId="33" borderId="10" xfId="0" applyFont="1" applyFill="1" applyBorder="1" applyAlignment="1" applyProtection="1">
      <alignment horizontal="center" vertical="center" wrapText="1"/>
      <protection hidden="1"/>
    </xf>
    <xf numFmtId="3" fontId="52" fillId="3" borderId="10" xfId="0" applyNumberFormat="1" applyFont="1" applyFill="1" applyBorder="1" applyAlignment="1" applyProtection="1">
      <alignment horizontal="center" vertical="center"/>
      <protection hidden="1"/>
    </xf>
    <xf numFmtId="0" fontId="53" fillId="33" borderId="10" xfId="0" applyFont="1" applyFill="1" applyBorder="1" applyAlignment="1" applyProtection="1">
      <alignment horizontal="left" vertical="center" wrapText="1" indent="1"/>
      <protection hidden="1"/>
    </xf>
    <xf numFmtId="3" fontId="53" fillId="34" borderId="10" xfId="0" applyNumberFormat="1" applyFont="1" applyFill="1" applyBorder="1" applyAlignment="1" applyProtection="1">
      <alignment horizontal="center" vertical="center"/>
      <protection hidden="1"/>
    </xf>
    <xf numFmtId="0" fontId="54" fillId="33" borderId="10" xfId="0" applyFont="1" applyFill="1" applyBorder="1" applyAlignment="1" applyProtection="1">
      <alignment horizontal="left" vertical="center" wrapText="1" indent="1"/>
      <protection hidden="1"/>
    </xf>
    <xf numFmtId="3" fontId="54" fillId="34" borderId="10" xfId="0" applyNumberFormat="1" applyFont="1" applyFill="1" applyBorder="1" applyAlignment="1" applyProtection="1">
      <alignment horizontal="center" vertical="center"/>
      <protection hidden="1"/>
    </xf>
    <xf numFmtId="3" fontId="53" fillId="34" borderId="11" xfId="0" applyNumberFormat="1" applyFont="1" applyFill="1" applyBorder="1" applyAlignment="1" applyProtection="1">
      <alignment horizontal="center" vertical="center"/>
      <protection hidden="1"/>
    </xf>
    <xf numFmtId="3" fontId="53" fillId="34" borderId="12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13"/>
  <sheetViews>
    <sheetView showGridLines="0" tabSelected="1" view="pageBreakPreview" zoomScaleSheetLayoutView="100" zoomScalePageLayoutView="0" workbookViewId="0" topLeftCell="A1">
      <selection activeCell="B6" sqref="B6"/>
    </sheetView>
  </sheetViews>
  <sheetFormatPr defaultColWidth="9.140625" defaultRowHeight="15"/>
  <cols>
    <col min="1" max="1" width="3.421875" style="1" customWidth="1"/>
    <col min="2" max="2" width="19.57421875" style="1" customWidth="1"/>
    <col min="3" max="4" width="12.7109375" style="1" customWidth="1"/>
    <col min="5" max="5" width="11.7109375" style="1" customWidth="1"/>
    <col min="6" max="8" width="13.57421875" style="1" customWidth="1"/>
    <col min="9" max="9" width="12.57421875" style="1" customWidth="1"/>
    <col min="10" max="10" width="12.28125" style="1" customWidth="1"/>
    <col min="11" max="11" width="3.421875" style="1" customWidth="1"/>
    <col min="12" max="16384" width="9.140625" style="1" customWidth="1"/>
  </cols>
  <sheetData>
    <row r="1" ht="15"/>
    <row r="2" ht="18" customHeight="1"/>
    <row r="3" spans="2:7" ht="28.5" customHeight="1">
      <c r="B3" s="5" t="s">
        <v>18</v>
      </c>
      <c r="C3" s="6"/>
      <c r="D3" s="6"/>
      <c r="E3" s="6"/>
      <c r="F3" s="7" t="s">
        <v>10</v>
      </c>
      <c r="G3" s="6"/>
    </row>
    <row r="4" spans="2:7" ht="12" customHeight="1">
      <c r="B4" s="6"/>
      <c r="C4" s="6"/>
      <c r="D4" s="6"/>
      <c r="E4" s="6"/>
      <c r="F4" s="6"/>
      <c r="G4" s="6"/>
    </row>
    <row r="5" spans="2:7" ht="53.25" customHeight="1">
      <c r="B5" s="8" t="s">
        <v>5</v>
      </c>
      <c r="C5" s="8" t="s">
        <v>4</v>
      </c>
      <c r="D5" s="8" t="s">
        <v>17</v>
      </c>
      <c r="E5" s="8" t="s">
        <v>2</v>
      </c>
      <c r="F5" s="8" t="s">
        <v>14</v>
      </c>
      <c r="G5" s="8" t="s">
        <v>15</v>
      </c>
    </row>
    <row r="6" spans="2:7" ht="33.75" customHeight="1">
      <c r="B6" s="9">
        <v>43620</v>
      </c>
      <c r="C6" s="9" t="s">
        <v>13</v>
      </c>
      <c r="D6" s="9" t="s">
        <v>6</v>
      </c>
      <c r="E6" s="9">
        <v>1400</v>
      </c>
      <c r="F6" s="9"/>
      <c r="G6" s="9"/>
    </row>
    <row r="8" spans="2:10" ht="43.5" customHeight="1">
      <c r="B8" s="10" t="s">
        <v>9</v>
      </c>
      <c r="C8" s="11" t="s">
        <v>12</v>
      </c>
      <c r="D8" s="11" t="s">
        <v>0</v>
      </c>
      <c r="E8" s="11" t="s">
        <v>1</v>
      </c>
      <c r="F8" s="11" t="s">
        <v>2</v>
      </c>
      <c r="G8" s="11" t="s">
        <v>14</v>
      </c>
      <c r="H8" s="11" t="s">
        <v>15</v>
      </c>
      <c r="I8" s="11" t="s">
        <v>3</v>
      </c>
      <c r="J8" s="11" t="s">
        <v>11</v>
      </c>
    </row>
    <row r="9" spans="2:10" ht="30.75" customHeight="1">
      <c r="B9" s="10" t="s">
        <v>7</v>
      </c>
      <c r="C9" s="12">
        <f>B6</f>
        <v>43620</v>
      </c>
      <c r="D9" s="12">
        <f>ROUND(C9*74.9%,0)</f>
        <v>32671</v>
      </c>
      <c r="E9" s="12">
        <f>ROUND(IF($D$6="Yes",0,IF($C$6="Class-A",C9*30%,IF(OR($C$6="Class-A1",$C$6="Class-B1",$C$6="Class-B2"),C9*20%,C9*10%))),0)</f>
        <v>8724</v>
      </c>
      <c r="F9" s="12">
        <f>$E$6</f>
        <v>1400</v>
      </c>
      <c r="G9" s="12">
        <f>ROUND(IF($F$6=0,$B$6*2%,$F$6),0)</f>
        <v>872</v>
      </c>
      <c r="H9" s="12">
        <f>$G$6</f>
        <v>0</v>
      </c>
      <c r="I9" s="12">
        <f>C9+D9+E9+F9+G9+H9</f>
        <v>87287</v>
      </c>
      <c r="J9" s="17">
        <f>I10-I9</f>
        <v>4285</v>
      </c>
    </row>
    <row r="10" spans="2:10" ht="30.75" customHeight="1">
      <c r="B10" s="13" t="s">
        <v>8</v>
      </c>
      <c r="C10" s="14">
        <f>ROUNDUP(B6*1.05595,-1)</f>
        <v>46070</v>
      </c>
      <c r="D10" s="14">
        <f>ROUND(C10*74.9%,0)</f>
        <v>34506</v>
      </c>
      <c r="E10" s="14">
        <f>ROUND(IF($D$6="Yes",0,IF($C$6="Class-A",C9*30%,IF(OR($C$6="Class-A1",$C$6="Class-B1",$C$6="Class-B2"),C9*20%,C9*10%))),0)</f>
        <v>8724</v>
      </c>
      <c r="F10" s="14">
        <f>$E$6</f>
        <v>1400</v>
      </c>
      <c r="G10" s="14">
        <f>ROUND(IF($F$6=0,C9*2%,$F$6),0)</f>
        <v>872</v>
      </c>
      <c r="H10" s="14">
        <f>$G$6</f>
        <v>0</v>
      </c>
      <c r="I10" s="14">
        <f>C10+D10+E10+F10+G10+H10</f>
        <v>91572</v>
      </c>
      <c r="J10" s="18"/>
    </row>
    <row r="11" spans="2:10" ht="30.75" customHeight="1">
      <c r="B11" s="15" t="s">
        <v>20</v>
      </c>
      <c r="C11" s="16">
        <f>ROUND(C9/30*9+C10/30*21,0)</f>
        <v>45335</v>
      </c>
      <c r="D11" s="16">
        <f>ROUND(D9/30*9+D10/30*21,0)</f>
        <v>33956</v>
      </c>
      <c r="E11" s="16">
        <f>E9</f>
        <v>8724</v>
      </c>
      <c r="F11" s="16">
        <f>F10</f>
        <v>1400</v>
      </c>
      <c r="G11" s="16">
        <f>G9</f>
        <v>872</v>
      </c>
      <c r="H11" s="16">
        <f>H9</f>
        <v>0</v>
      </c>
      <c r="I11" s="16">
        <f>C11+D11+E11+F11+G11+H11</f>
        <v>90287</v>
      </c>
      <c r="J11" s="16">
        <f>I11-I9</f>
        <v>3000</v>
      </c>
    </row>
    <row r="12" spans="7:10" ht="15">
      <c r="G12" s="2"/>
      <c r="J12" s="3" t="s">
        <v>16</v>
      </c>
    </row>
    <row r="13" ht="26.25" customHeight="1">
      <c r="B13" s="4" t="s">
        <v>19</v>
      </c>
    </row>
  </sheetData>
  <sheetProtection password="DD5F" sheet="1" objects="1" scenarios="1" selectLockedCells="1"/>
  <mergeCells count="1">
    <mergeCell ref="J9:J10"/>
  </mergeCells>
  <dataValidations count="2">
    <dataValidation type="list" allowBlank="1" showInputMessage="1" showErrorMessage="1" sqref="C6">
      <formula1>"Class-A,Class-A1,Class-B1,Class-B2,Class-C,UnClassified"</formula1>
    </dataValidation>
    <dataValidation type="list" allowBlank="1" showInputMessage="1" showErrorMessage="1" sqref="D6">
      <formula1>"No,Yes"</formula1>
    </dataValidation>
  </dataValidations>
  <printOptions horizontalCentered="1"/>
  <pageMargins left="0.25" right="0.25" top="0.75" bottom="0.75" header="0.3" footer="0.3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M.K.Morodia</dc:creator>
  <cp:keywords/>
  <dc:description/>
  <cp:lastModifiedBy>M.K.Morodia</cp:lastModifiedBy>
  <cp:lastPrinted>2013-06-14T07:27:49Z</cp:lastPrinted>
  <dcterms:created xsi:type="dcterms:W3CDTF">2013-06-11T07:00:03Z</dcterms:created>
  <dcterms:modified xsi:type="dcterms:W3CDTF">2013-06-14T07:47:53Z</dcterms:modified>
  <cp:category/>
  <cp:version/>
  <cp:contentType/>
  <cp:contentStatus/>
</cp:coreProperties>
</file>